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00-AREA FISCAL\1-LRF\0_PÁGINA WEB FINANZAS\Anexo II -sin deuda flotante-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6" i="28" l="1"/>
  <c r="H26" i="28" l="1"/>
  <c r="J26" i="28"/>
  <c r="I26" i="28"/>
  <c r="E10" i="28"/>
  <c r="G70" i="28" l="1"/>
  <c r="G66" i="28"/>
  <c r="G10" i="28"/>
  <c r="G74" i="28" l="1"/>
  <c r="G51" i="28"/>
  <c r="G40" i="28"/>
  <c r="G8" i="28"/>
  <c r="G48" i="28"/>
  <c r="G34" i="28"/>
  <c r="G62" i="28"/>
  <c r="G61" i="28" s="1"/>
  <c r="G69" i="28"/>
  <c r="G47" i="28" l="1"/>
  <c r="G25" i="28"/>
  <c r="G7" i="28"/>
  <c r="G68" i="28"/>
  <c r="G80" i="28" l="1"/>
  <c r="J74" i="28" l="1"/>
  <c r="I74" i="28"/>
  <c r="J70" i="28"/>
  <c r="I70" i="28"/>
  <c r="H70" i="28"/>
  <c r="E70" i="28"/>
  <c r="J51" i="28"/>
  <c r="H51" i="28"/>
  <c r="J40" i="28"/>
  <c r="I40" i="28"/>
  <c r="H40" i="28"/>
  <c r="E40" i="28"/>
  <c r="J10" i="28"/>
  <c r="I10" i="28"/>
  <c r="H10" i="28"/>
  <c r="E74" i="28" l="1"/>
  <c r="H74" i="28"/>
  <c r="E48" i="28"/>
  <c r="E26" i="28"/>
  <c r="E51" i="28"/>
  <c r="I51" i="28"/>
  <c r="E34" i="28"/>
  <c r="E8" i="28"/>
  <c r="H8" i="28"/>
  <c r="I8" i="28"/>
  <c r="J8" i="28"/>
  <c r="I34" i="28"/>
  <c r="E47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8" i="28"/>
  <c r="J47" i="28" s="1"/>
  <c r="H48" i="28"/>
  <c r="H47" i="28" s="1"/>
  <c r="E7" i="28"/>
  <c r="I62" i="28"/>
  <c r="I61" i="28" s="1"/>
  <c r="E62" i="28"/>
  <c r="E61" i="28" s="1"/>
  <c r="I48" i="28"/>
  <c r="I47" i="28" s="1"/>
  <c r="J34" i="28"/>
  <c r="H34" i="28"/>
  <c r="I69" i="28"/>
  <c r="I68" i="28" s="1"/>
  <c r="I7" i="28" l="1"/>
  <c r="J25" i="28"/>
  <c r="I25" i="28"/>
  <c r="J7" i="28"/>
  <c r="H7" i="28"/>
  <c r="H25" i="28"/>
  <c r="E25" i="28"/>
  <c r="E80" i="28" l="1"/>
  <c r="J80" i="28"/>
  <c r="I80" i="28"/>
  <c r="H80" i="28"/>
</calcChain>
</file>

<file path=xl/sharedStrings.xml><?xml version="1.0" encoding="utf-8"?>
<sst xmlns="http://schemas.openxmlformats.org/spreadsheetml/2006/main" count="151" uniqueCount="96">
  <si>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</si>
  <si>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</si>
  <si>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</si>
  <si>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</si>
  <si>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</si>
  <si>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</si>
  <si>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</si>
  <si>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</si>
  <si>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</si>
  <si>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</si>
  <si>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</si>
  <si>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</si>
  <si>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</si>
  <si>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</si>
  <si>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</si>
  <si>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</si>
  <si>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</si>
  <si>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</si>
  <si>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</si>
  <si>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</si>
  <si>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</si>
  <si>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</si>
  <si>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</si>
  <si>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</si>
  <si>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</si>
  <si>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</si>
  <si>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BIRF 7425- PROSAP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</si>
  <si>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</si>
  <si>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</si>
  <si>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</si>
  <si>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</si>
  <si>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</si>
  <si>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</si>
  <si>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</si>
  <si>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</si>
  <si>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</si>
  <si>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</si>
  <si>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</si>
  <si>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</si>
  <si>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</si>
  <si>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</si>
  <si>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</si>
  <si>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</si>
  <si>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</si>
  <si>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</si>
  <si>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</si>
  <si>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</si>
  <si>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</si>
  <si>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</si>
  <si>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</si>
  <si>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</si>
  <si>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</si>
  <si>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</si>
  <si>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</si>
  <si>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</si>
  <si>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</si>
  <si>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</si>
  <si>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</si>
  <si>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</si>
  <si>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</si>
  <si>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</si>
  <si>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</si>
  <si>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</si>
  <si>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</si>
  <si>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</si>
  <si>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</si>
  <si>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</si>
  <si>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</si>
  <si>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</si>
  <si>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</si>
  <si>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</si>
  <si>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</si>
  <si>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</si>
  <si>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</si>
  <si>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</si>
  <si>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</si>
  <si>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</si>
  <si>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</si>
  <si>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</si>
  <si>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</si>
  <si>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</si>
  <si>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</si>
  <si>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</si>
  <si>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</si>
  <si>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</si>
  <si>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</si>
  <si>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</si>
  <si>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</si>
  <si>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</si>
  <si>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</si>
  <si>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</si>
  <si>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Etapa MAYO 2022</t>
  </si>
  <si>
    <t>STOCK DE DEUDA AL 31-05-2022</t>
  </si>
  <si>
    <t>(2) Los servicios de la deuda corresponden al período de Enero-Mayo 2022</t>
  </si>
  <si>
    <t>(4) El tipo de cambio utilizado para la conversión de deuda en moneda de origen extranjera a pesos corrientes es el correspondiente al cambio vendedor del Banco Nación del último día hábil del mes 31/05/2022 USD:$ 120,20</t>
  </si>
  <si>
    <t>EUR:$ 129,239 KWD:$ 392,619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</si>
</sst>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100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66" fontId="6" fillId="2" borderId="0" xfId="16" applyFont="1" applyFill="1" applyAlignment="1">
      <alignment horizontal="left"/>
    </xf>
    <xf numFmtId="176" fontId="6" fillId="2" borderId="0" xfId="19" applyNumberFormat="1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0"/>
  <sheetViews>
    <sheetView showGridLines="0" tabSelected="1" zoomScale="80" zoomScaleNormal="80" workbookViewId="0">
      <pane ySplit="6" topLeftCell="A7" activePane="bottomLeft" state="frozen"/>
      <selection pane="bottomLeft" activeCell="D15" sqref="D15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65.1406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23.42578125" style="6" bestFit="1" customWidth="1"/>
    <col min="8" max="8" width="16.28515625" style="1" bestFit="1" customWidth="1"/>
    <col min="9" max="9" width="14.8554687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96" t="s">
        <v>0</v>
      </c>
      <c r="C1" s="96"/>
      <c r="D1" s="96"/>
      <c r="E1" s="96"/>
      <c r="F1" s="96"/>
      <c r="G1" s="96"/>
      <c r="H1" s="96"/>
      <c r="I1" s="96"/>
      <c r="J1" s="96"/>
    </row>
    <row r="2" spans="2:11">
      <c r="B2" s="97" t="s">
        <v>38</v>
      </c>
      <c r="C2" s="97"/>
      <c r="D2" s="97"/>
      <c r="E2" s="97"/>
      <c r="F2" s="97"/>
      <c r="G2" s="97"/>
      <c r="H2" s="97"/>
      <c r="I2" s="97"/>
      <c r="J2" s="97"/>
    </row>
    <row r="3" spans="2:11">
      <c r="B3" s="2" t="s">
        <v>1</v>
      </c>
      <c r="C3" s="2"/>
      <c r="D3" s="2"/>
      <c r="E3" s="3"/>
      <c r="F3" s="3"/>
      <c r="G3" s="3"/>
      <c r="H3" s="2"/>
      <c r="I3" s="98"/>
      <c r="J3" s="99"/>
    </row>
    <row r="4" spans="2:11" ht="13.5" thickBot="1">
      <c r="B4" s="1" t="s">
        <v>91</v>
      </c>
      <c r="H4" s="5"/>
      <c r="J4" s="4"/>
    </row>
    <row r="5" spans="2:11" ht="13.5" thickBot="1">
      <c r="B5" s="84" t="s">
        <v>2</v>
      </c>
      <c r="C5" s="85"/>
      <c r="D5" s="88" t="s">
        <v>67</v>
      </c>
      <c r="E5" s="90" t="s">
        <v>92</v>
      </c>
      <c r="F5" s="90" t="s">
        <v>64</v>
      </c>
      <c r="G5" s="90" t="s">
        <v>65</v>
      </c>
      <c r="H5" s="92" t="s">
        <v>66</v>
      </c>
      <c r="I5" s="93"/>
      <c r="J5" s="94" t="s">
        <v>4</v>
      </c>
    </row>
    <row r="6" spans="2:11" ht="13.5" thickBot="1">
      <c r="B6" s="86"/>
      <c r="C6" s="87"/>
      <c r="D6" s="89"/>
      <c r="E6" s="91"/>
      <c r="F6" s="91"/>
      <c r="G6" s="91"/>
      <c r="H6" s="7" t="s">
        <v>31</v>
      </c>
      <c r="I6" s="8" t="s">
        <v>3</v>
      </c>
      <c r="J6" s="95"/>
    </row>
    <row r="7" spans="2:11" ht="13.5" thickBot="1">
      <c r="B7" s="82" t="s">
        <v>5</v>
      </c>
      <c r="C7" s="83"/>
      <c r="D7" s="9"/>
      <c r="E7" s="10">
        <f>E8+E10</f>
        <v>12532442.692874962</v>
      </c>
      <c r="F7" s="10"/>
      <c r="G7" s="10">
        <f>G8+G10</f>
        <v>0</v>
      </c>
      <c r="H7" s="10">
        <f>H8+H10</f>
        <v>2185817.1207300001</v>
      </c>
      <c r="I7" s="10">
        <f>I8+I10</f>
        <v>229353.17941000001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1338420.0955098278</v>
      </c>
      <c r="F8" s="15"/>
      <c r="G8" s="16">
        <f>SUM(G9:G9)</f>
        <v>0</v>
      </c>
      <c r="H8" s="17">
        <f>SUM(H9:H9)</f>
        <v>64971.849299999994</v>
      </c>
      <c r="I8" s="14">
        <f>SUM(I9:I9)</f>
        <v>33277.466200000003</v>
      </c>
      <c r="J8" s="14">
        <f>SUM(J9:J9)</f>
        <v>0</v>
      </c>
      <c r="K8" s="18"/>
    </row>
    <row r="9" spans="2:11" ht="13.5" customHeight="1">
      <c r="B9" s="11"/>
      <c r="C9" s="12" t="s">
        <v>47</v>
      </c>
      <c r="D9" s="19" t="s">
        <v>7</v>
      </c>
      <c r="E9" s="20">
        <v>1338420.0955098278</v>
      </c>
      <c r="F9" s="21">
        <v>2030</v>
      </c>
      <c r="G9" s="20">
        <v>0</v>
      </c>
      <c r="H9" s="22">
        <v>64971.849299999994</v>
      </c>
      <c r="I9" s="20">
        <v>33277.466200000003</v>
      </c>
      <c r="J9" s="23">
        <v>0</v>
      </c>
      <c r="K9" s="18"/>
    </row>
    <row r="10" spans="2:11" ht="13.5" customHeight="1">
      <c r="B10" s="11" t="s">
        <v>43</v>
      </c>
      <c r="C10" s="12"/>
      <c r="D10" s="19"/>
      <c r="E10" s="14">
        <f>SUM(E11:E24)</f>
        <v>11194022.597365135</v>
      </c>
      <c r="F10" s="15"/>
      <c r="G10" s="14">
        <f>SUM(G11:G24)</f>
        <v>0</v>
      </c>
      <c r="H10" s="14">
        <f>SUM(H11:H24)</f>
        <v>2120845.2714300002</v>
      </c>
      <c r="I10" s="14">
        <f>SUM(I11:I24)</f>
        <v>196075.71321000002</v>
      </c>
      <c r="J10" s="14">
        <f>SUM(J11:J24)</f>
        <v>0</v>
      </c>
      <c r="K10" s="18"/>
    </row>
    <row r="11" spans="2:11" ht="13.5" customHeight="1">
      <c r="B11" s="11"/>
      <c r="C11" s="12" t="s">
        <v>54</v>
      </c>
      <c r="D11" s="19" t="s">
        <v>7</v>
      </c>
      <c r="E11" s="20">
        <v>962163.99837000004</v>
      </c>
      <c r="F11" s="21">
        <v>2026</v>
      </c>
      <c r="G11" s="20">
        <v>0</v>
      </c>
      <c r="H11" s="22">
        <v>86803.109530000002</v>
      </c>
      <c r="I11" s="20">
        <v>23385.453219999999</v>
      </c>
      <c r="J11" s="23">
        <v>0</v>
      </c>
      <c r="K11" s="18"/>
    </row>
    <row r="12" spans="2:11" ht="13.5" customHeight="1">
      <c r="B12" s="11"/>
      <c r="C12" s="12" t="s">
        <v>55</v>
      </c>
      <c r="D12" s="19" t="s">
        <v>7</v>
      </c>
      <c r="E12" s="20">
        <v>579706.22852999996</v>
      </c>
      <c r="F12" s="21">
        <v>2026</v>
      </c>
      <c r="G12" s="20">
        <v>0</v>
      </c>
      <c r="H12" s="22">
        <v>52299.091780000002</v>
      </c>
      <c r="I12" s="20">
        <v>14089.794370000001</v>
      </c>
      <c r="J12" s="23">
        <v>0</v>
      </c>
      <c r="K12" s="18"/>
    </row>
    <row r="13" spans="2:11" ht="13.5" customHeight="1">
      <c r="B13" s="11"/>
      <c r="C13" s="12" t="s">
        <v>56</v>
      </c>
      <c r="D13" s="19" t="s">
        <v>7</v>
      </c>
      <c r="E13" s="20">
        <v>495116.30066000001</v>
      </c>
      <c r="F13" s="21">
        <v>2026</v>
      </c>
      <c r="G13" s="20">
        <v>0</v>
      </c>
      <c r="H13" s="22">
        <v>44667.680950000002</v>
      </c>
      <c r="I13" s="20">
        <v>12033.83114</v>
      </c>
      <c r="J13" s="23">
        <v>0</v>
      </c>
      <c r="K13" s="18"/>
    </row>
    <row r="14" spans="2:11" ht="13.5" customHeight="1">
      <c r="B14" s="11"/>
      <c r="C14" s="12" t="s">
        <v>57</v>
      </c>
      <c r="D14" s="19" t="s">
        <v>7</v>
      </c>
      <c r="E14" s="20">
        <v>844498.48423000006</v>
      </c>
      <c r="F14" s="21">
        <v>2026</v>
      </c>
      <c r="G14" s="20">
        <v>0</v>
      </c>
      <c r="H14" s="22">
        <v>76187.733630000002</v>
      </c>
      <c r="I14" s="20">
        <v>20525.585890000002</v>
      </c>
      <c r="J14" s="23">
        <v>0</v>
      </c>
      <c r="K14" s="18"/>
    </row>
    <row r="15" spans="2:11" ht="13.5" customHeight="1">
      <c r="B15" s="11"/>
      <c r="C15" s="12" t="s">
        <v>58</v>
      </c>
      <c r="D15" s="19" t="s">
        <v>7</v>
      </c>
      <c r="E15" s="20">
        <v>466479.43310000002</v>
      </c>
      <c r="F15" s="21">
        <v>2026</v>
      </c>
      <c r="G15" s="20">
        <v>0</v>
      </c>
      <c r="H15" s="22">
        <v>42084.161730000007</v>
      </c>
      <c r="I15" s="20">
        <v>11337.810370000001</v>
      </c>
      <c r="J15" s="23">
        <v>0</v>
      </c>
      <c r="K15" s="18"/>
    </row>
    <row r="16" spans="2:11" ht="13.5" customHeight="1">
      <c r="B16" s="11"/>
      <c r="C16" s="12" t="s">
        <v>63</v>
      </c>
      <c r="D16" s="19" t="s">
        <v>7</v>
      </c>
      <c r="E16" s="20">
        <v>749699.86026999995</v>
      </c>
      <c r="F16" s="21">
        <v>2026</v>
      </c>
      <c r="G16" s="20">
        <v>0</v>
      </c>
      <c r="H16" s="22">
        <v>61903.521909999996</v>
      </c>
      <c r="I16" s="20">
        <v>17911.799709999999</v>
      </c>
      <c r="J16" s="23">
        <v>0</v>
      </c>
      <c r="K16" s="18"/>
    </row>
    <row r="17" spans="2:11" ht="13.5" customHeight="1">
      <c r="B17" s="11"/>
      <c r="C17" s="12" t="s">
        <v>68</v>
      </c>
      <c r="D17" s="19" t="s">
        <v>7</v>
      </c>
      <c r="E17" s="20">
        <v>165869.81735</v>
      </c>
      <c r="F17" s="21">
        <v>2027</v>
      </c>
      <c r="G17" s="20">
        <v>0</v>
      </c>
      <c r="H17" s="22">
        <v>12826.458409999999</v>
      </c>
      <c r="I17" s="20">
        <v>4001.9251399999998</v>
      </c>
      <c r="J17" s="23">
        <v>0</v>
      </c>
      <c r="K17" s="18"/>
    </row>
    <row r="18" spans="2:11" ht="13.5" customHeight="1">
      <c r="B18" s="11"/>
      <c r="C18" s="12" t="s">
        <v>69</v>
      </c>
      <c r="D18" s="19" t="s">
        <v>7</v>
      </c>
      <c r="E18" s="20">
        <v>134816.25459</v>
      </c>
      <c r="F18" s="21">
        <v>2027</v>
      </c>
      <c r="G18" s="20">
        <v>0</v>
      </c>
      <c r="H18" s="22">
        <v>10425.13407</v>
      </c>
      <c r="I18" s="20">
        <v>3252.6988300000007</v>
      </c>
      <c r="J18" s="23">
        <v>0</v>
      </c>
      <c r="K18" s="18"/>
    </row>
    <row r="19" spans="2:11" ht="13.5" customHeight="1">
      <c r="B19" s="11"/>
      <c r="C19" s="12" t="s">
        <v>70</v>
      </c>
      <c r="D19" s="19" t="s">
        <v>7</v>
      </c>
      <c r="E19" s="20">
        <v>245140.65195</v>
      </c>
      <c r="F19" s="21">
        <v>2027</v>
      </c>
      <c r="G19" s="20">
        <v>0</v>
      </c>
      <c r="H19" s="22">
        <v>18956.35038</v>
      </c>
      <c r="I19" s="20">
        <v>5914.4849699999995</v>
      </c>
      <c r="J19" s="23">
        <v>0</v>
      </c>
      <c r="K19" s="18"/>
    </row>
    <row r="20" spans="2:11" ht="13.5" customHeight="1">
      <c r="B20" s="11"/>
      <c r="C20" s="12" t="s">
        <v>71</v>
      </c>
      <c r="D20" s="19" t="s">
        <v>7</v>
      </c>
      <c r="E20" s="20">
        <v>181756.22272999998</v>
      </c>
      <c r="F20" s="21">
        <v>2027</v>
      </c>
      <c r="G20" s="20">
        <v>0</v>
      </c>
      <c r="H20" s="22">
        <v>14054.929759999999</v>
      </c>
      <c r="I20" s="20">
        <v>4385.2149200000003</v>
      </c>
      <c r="J20" s="23">
        <v>0</v>
      </c>
      <c r="K20" s="18"/>
    </row>
    <row r="21" spans="2:11" ht="13.5" customHeight="1">
      <c r="B21" s="11"/>
      <c r="C21" s="12" t="s">
        <v>72</v>
      </c>
      <c r="D21" s="19" t="s">
        <v>7</v>
      </c>
      <c r="E21" s="20">
        <v>533651.28668000002</v>
      </c>
      <c r="F21" s="21">
        <v>2027</v>
      </c>
      <c r="G21" s="20">
        <v>0</v>
      </c>
      <c r="H21" s="22">
        <v>41266.434959999999</v>
      </c>
      <c r="I21" s="20">
        <v>12875.35332</v>
      </c>
      <c r="J21" s="23">
        <v>0</v>
      </c>
      <c r="K21" s="18"/>
    </row>
    <row r="22" spans="2:11" ht="13.5" customHeight="1">
      <c r="B22" s="11"/>
      <c r="C22" s="12" t="s">
        <v>53</v>
      </c>
      <c r="D22" s="19" t="s">
        <v>7</v>
      </c>
      <c r="E22" s="20">
        <v>198379.77015785757</v>
      </c>
      <c r="F22" s="21">
        <v>2022</v>
      </c>
      <c r="G22" s="20">
        <v>0</v>
      </c>
      <c r="H22" s="22">
        <v>330632.95024999999</v>
      </c>
      <c r="I22" s="20">
        <v>63937.165830000005</v>
      </c>
      <c r="J22" s="23">
        <v>0</v>
      </c>
      <c r="K22" s="18"/>
    </row>
    <row r="23" spans="2:11" ht="13.5" customHeight="1">
      <c r="B23" s="11"/>
      <c r="C23" s="12" t="s">
        <v>74</v>
      </c>
      <c r="D23" s="19" t="s">
        <v>7</v>
      </c>
      <c r="E23" s="20">
        <v>5615955.0381897697</v>
      </c>
      <c r="F23" s="21">
        <v>2023</v>
      </c>
      <c r="G23" s="20">
        <v>0</v>
      </c>
      <c r="H23" s="22">
        <v>1328737.71407</v>
      </c>
      <c r="I23" s="20">
        <v>2424.5954999999999</v>
      </c>
      <c r="J23" s="23">
        <v>0</v>
      </c>
      <c r="K23" s="18"/>
    </row>
    <row r="24" spans="2:11" ht="13.5" customHeight="1" thickBot="1">
      <c r="B24" s="11"/>
      <c r="C24" s="12" t="s">
        <v>75</v>
      </c>
      <c r="D24" s="19" t="s">
        <v>7</v>
      </c>
      <c r="E24" s="20">
        <v>20789.25055750844</v>
      </c>
      <c r="F24" s="21">
        <v>2026</v>
      </c>
      <c r="G24" s="20">
        <v>0</v>
      </c>
      <c r="H24" s="22">
        <v>0</v>
      </c>
      <c r="I24" s="20">
        <v>0</v>
      </c>
      <c r="J24" s="23">
        <v>0</v>
      </c>
      <c r="K24" s="18"/>
    </row>
    <row r="25" spans="2:11" ht="13.5" thickBot="1">
      <c r="B25" s="82" t="s">
        <v>42</v>
      </c>
      <c r="C25" s="83"/>
      <c r="D25" s="9"/>
      <c r="E25" s="10">
        <f>E26+E34+E40</f>
        <v>29813260.18187657</v>
      </c>
      <c r="F25" s="24"/>
      <c r="G25" s="10">
        <f>G26+G34+G40</f>
        <v>1368451.8337532</v>
      </c>
      <c r="H25" s="25">
        <f>H26+H34+H40</f>
        <v>4136028.8623861005</v>
      </c>
      <c r="I25" s="10">
        <f>I26+I34+I40</f>
        <v>488835.95139849995</v>
      </c>
      <c r="J25" s="10">
        <f>J26+J34+J40</f>
        <v>10060.052885699999</v>
      </c>
    </row>
    <row r="26" spans="2:11" ht="13.5" customHeight="1">
      <c r="B26" s="11" t="s">
        <v>44</v>
      </c>
      <c r="C26" s="12"/>
      <c r="D26" s="13"/>
      <c r="E26" s="17">
        <f>SUM(E27:E33)</f>
        <v>2026066.5234865691</v>
      </c>
      <c r="F26" s="26"/>
      <c r="G26" s="16">
        <f>SUM(G27:G33)</f>
        <v>624425.13696000003</v>
      </c>
      <c r="H26" s="17">
        <f>SUM(H27:H33)</f>
        <v>49918.131476099996</v>
      </c>
      <c r="I26" s="17">
        <f>SUM(I27:I33)</f>
        <v>10911.335688499999</v>
      </c>
      <c r="J26" s="17">
        <f>SUM(J27:J33)</f>
        <v>1366.3042157</v>
      </c>
      <c r="K26" s="18"/>
    </row>
    <row r="27" spans="2:11" ht="13.5" customHeight="1">
      <c r="B27" s="11"/>
      <c r="C27" s="27" t="s">
        <v>8</v>
      </c>
      <c r="D27" s="19" t="s">
        <v>29</v>
      </c>
      <c r="E27" s="23">
        <v>408818.28900056932</v>
      </c>
      <c r="F27" s="28">
        <v>2025</v>
      </c>
      <c r="G27" s="20">
        <v>0</v>
      </c>
      <c r="H27" s="23">
        <v>25650.160889999999</v>
      </c>
      <c r="I27" s="23">
        <v>4878.7824799999999</v>
      </c>
      <c r="J27" s="23">
        <v>989.61194999999998</v>
      </c>
      <c r="K27" s="18"/>
    </row>
    <row r="28" spans="2:11" ht="13.5" customHeight="1">
      <c r="B28" s="11"/>
      <c r="C28" s="27" t="s">
        <v>9</v>
      </c>
      <c r="D28" s="19" t="s">
        <v>29</v>
      </c>
      <c r="E28" s="23">
        <v>21223.705586000004</v>
      </c>
      <c r="F28" s="28">
        <v>2025</v>
      </c>
      <c r="G28" s="20">
        <v>0</v>
      </c>
      <c r="H28" s="23">
        <v>1352.8736461000001</v>
      </c>
      <c r="I28" s="23">
        <v>205.5883585</v>
      </c>
      <c r="J28" s="23">
        <v>376.69226570000001</v>
      </c>
      <c r="K28" s="18"/>
    </row>
    <row r="29" spans="2:11" ht="13.5" customHeight="1">
      <c r="B29" s="11"/>
      <c r="C29" s="29" t="s">
        <v>10</v>
      </c>
      <c r="D29" s="19" t="s">
        <v>29</v>
      </c>
      <c r="E29" s="23">
        <v>51889.857060000002</v>
      </c>
      <c r="F29" s="28" t="s">
        <v>85</v>
      </c>
      <c r="G29" s="20">
        <v>0</v>
      </c>
      <c r="H29" s="23">
        <v>19674.644339999999</v>
      </c>
      <c r="I29" s="23">
        <v>1902.6668099999997</v>
      </c>
      <c r="J29" s="23">
        <v>0</v>
      </c>
      <c r="K29" s="18"/>
    </row>
    <row r="30" spans="2:11" ht="13.5" customHeight="1">
      <c r="B30" s="11"/>
      <c r="C30" s="29" t="s">
        <v>76</v>
      </c>
      <c r="D30" s="19" t="s">
        <v>29</v>
      </c>
      <c r="E30" s="23">
        <v>950132.61228999996</v>
      </c>
      <c r="F30" s="28">
        <v>2035</v>
      </c>
      <c r="G30" s="20">
        <v>357020.32287000003</v>
      </c>
      <c r="H30" s="23">
        <v>0</v>
      </c>
      <c r="I30" s="23">
        <v>2790.48252</v>
      </c>
      <c r="J30" s="23">
        <v>0</v>
      </c>
      <c r="K30" s="18"/>
    </row>
    <row r="31" spans="2:11" ht="13.5" customHeight="1">
      <c r="B31" s="11"/>
      <c r="C31" s="29" t="s">
        <v>87</v>
      </c>
      <c r="D31" s="19" t="s">
        <v>29</v>
      </c>
      <c r="E31" s="23">
        <v>472860.45944999997</v>
      </c>
      <c r="F31" s="28">
        <v>2036</v>
      </c>
      <c r="G31" s="20">
        <v>264808.00608999998</v>
      </c>
      <c r="H31" s="23">
        <v>0</v>
      </c>
      <c r="I31" s="23">
        <v>1040.9529300000002</v>
      </c>
      <c r="J31" s="23">
        <v>0</v>
      </c>
      <c r="K31" s="18"/>
    </row>
    <row r="32" spans="2:11" ht="13.5" customHeight="1">
      <c r="B32" s="11"/>
      <c r="C32" s="29" t="s">
        <v>27</v>
      </c>
      <c r="D32" s="19" t="s">
        <v>29</v>
      </c>
      <c r="E32" s="23">
        <v>9847.0317899999991</v>
      </c>
      <c r="F32" s="28">
        <v>2024</v>
      </c>
      <c r="G32" s="20">
        <v>0</v>
      </c>
      <c r="H32" s="23">
        <v>3240.4526000000001</v>
      </c>
      <c r="I32" s="23">
        <v>92.862589999999997</v>
      </c>
      <c r="J32" s="23">
        <v>0</v>
      </c>
      <c r="K32" s="18"/>
    </row>
    <row r="33" spans="2:11" ht="13.5" customHeight="1">
      <c r="B33" s="11"/>
      <c r="C33" s="29" t="s">
        <v>86</v>
      </c>
      <c r="D33" s="19" t="s">
        <v>29</v>
      </c>
      <c r="E33" s="23">
        <v>111294.56831</v>
      </c>
      <c r="F33" s="28">
        <v>2036</v>
      </c>
      <c r="G33" s="20">
        <v>2596.808</v>
      </c>
      <c r="H33" s="23">
        <v>0</v>
      </c>
      <c r="I33" s="23">
        <v>0</v>
      </c>
      <c r="J33" s="23">
        <v>0</v>
      </c>
      <c r="K33" s="18"/>
    </row>
    <row r="34" spans="2:11" ht="13.5" customHeight="1">
      <c r="B34" s="11" t="s">
        <v>45</v>
      </c>
      <c r="C34" s="12"/>
      <c r="D34" s="19"/>
      <c r="E34" s="17">
        <f>SUM(E35:E39)</f>
        <v>4940878.6851599999</v>
      </c>
      <c r="F34" s="26"/>
      <c r="G34" s="14">
        <f>SUM(G35:G39)</f>
        <v>242331.21873999998</v>
      </c>
      <c r="H34" s="17">
        <f>SUM(H35:H39)</f>
        <v>132768.94225999998</v>
      </c>
      <c r="I34" s="14">
        <f>SUM(I35:I39)</f>
        <v>34789.884400000003</v>
      </c>
      <c r="J34" s="14">
        <f>SUM(J35:J39)</f>
        <v>0</v>
      </c>
      <c r="K34" s="18"/>
    </row>
    <row r="35" spans="2:11" ht="13.5" customHeight="1">
      <c r="B35" s="11"/>
      <c r="C35" s="12" t="s">
        <v>30</v>
      </c>
      <c r="D35" s="19" t="s">
        <v>29</v>
      </c>
      <c r="E35" s="23">
        <v>1217476.33048</v>
      </c>
      <c r="F35" s="28">
        <v>2038</v>
      </c>
      <c r="G35" s="20">
        <v>0</v>
      </c>
      <c r="H35" s="23">
        <v>37641.996450000006</v>
      </c>
      <c r="I35" s="20">
        <v>7377.4889400000002</v>
      </c>
      <c r="J35" s="20">
        <v>0</v>
      </c>
      <c r="K35" s="18"/>
    </row>
    <row r="36" spans="2:11" ht="13.5" customHeight="1">
      <c r="B36" s="11"/>
      <c r="C36" s="12" t="s">
        <v>26</v>
      </c>
      <c r="D36" s="19" t="s">
        <v>29</v>
      </c>
      <c r="E36" s="23">
        <v>3652.4701400000004</v>
      </c>
      <c r="F36" s="28">
        <v>2022</v>
      </c>
      <c r="G36" s="20">
        <v>0</v>
      </c>
      <c r="H36" s="23">
        <v>3146.8383699999999</v>
      </c>
      <c r="I36" s="20">
        <v>123.04169999999999</v>
      </c>
      <c r="J36" s="20">
        <v>0</v>
      </c>
      <c r="K36" s="18"/>
    </row>
    <row r="37" spans="2:11" ht="13.5" customHeight="1">
      <c r="B37" s="11"/>
      <c r="C37" s="29" t="s">
        <v>81</v>
      </c>
      <c r="D37" s="19" t="s">
        <v>29</v>
      </c>
      <c r="E37" s="23">
        <v>127834.61237999999</v>
      </c>
      <c r="F37" s="28">
        <v>2045</v>
      </c>
      <c r="G37" s="20">
        <v>2224.4017799999997</v>
      </c>
      <c r="H37" s="23">
        <v>0</v>
      </c>
      <c r="I37" s="20">
        <v>0</v>
      </c>
      <c r="J37" s="20">
        <v>0</v>
      </c>
      <c r="K37" s="18"/>
    </row>
    <row r="38" spans="2:11" ht="13.5" customHeight="1">
      <c r="B38" s="11"/>
      <c r="C38" s="29" t="s">
        <v>90</v>
      </c>
      <c r="D38" s="19" t="s">
        <v>29</v>
      </c>
      <c r="E38" s="23">
        <v>266042.04723999999</v>
      </c>
      <c r="F38" s="28">
        <v>2037</v>
      </c>
      <c r="G38" s="20">
        <v>240106.81696</v>
      </c>
      <c r="H38" s="23">
        <v>0</v>
      </c>
      <c r="I38" s="20">
        <v>0</v>
      </c>
      <c r="J38" s="20">
        <v>0</v>
      </c>
      <c r="K38" s="18"/>
    </row>
    <row r="39" spans="2:11" ht="13.5" customHeight="1">
      <c r="B39" s="11"/>
      <c r="C39" s="12" t="s">
        <v>28</v>
      </c>
      <c r="D39" s="19" t="s">
        <v>29</v>
      </c>
      <c r="E39" s="23">
        <v>3325873.2249199999</v>
      </c>
      <c r="F39" s="28">
        <v>2038</v>
      </c>
      <c r="G39" s="20">
        <v>0</v>
      </c>
      <c r="H39" s="23">
        <v>91980.107439999992</v>
      </c>
      <c r="I39" s="20">
        <v>27289.353760000002</v>
      </c>
      <c r="J39" s="20">
        <v>0</v>
      </c>
      <c r="K39" s="18"/>
    </row>
    <row r="40" spans="2:11" ht="13.5" customHeight="1">
      <c r="B40" s="11" t="s">
        <v>21</v>
      </c>
      <c r="C40" s="12"/>
      <c r="D40" s="19"/>
      <c r="E40" s="17">
        <f>SUM(E41:E45)</f>
        <v>22846314.973230001</v>
      </c>
      <c r="F40" s="26"/>
      <c r="G40" s="14">
        <f t="shared" ref="G40:J40" si="0">SUM(G41:G45)</f>
        <v>501695.4780532</v>
      </c>
      <c r="H40" s="17">
        <f t="shared" si="0"/>
        <v>3953341.7886500005</v>
      </c>
      <c r="I40" s="17">
        <f t="shared" si="0"/>
        <v>443134.73130999994</v>
      </c>
      <c r="J40" s="17">
        <f t="shared" si="0"/>
        <v>8693.748669999999</v>
      </c>
      <c r="K40" s="18"/>
    </row>
    <row r="41" spans="2:11" ht="13.5" customHeight="1">
      <c r="B41" s="11"/>
      <c r="C41" s="12" t="s">
        <v>48</v>
      </c>
      <c r="D41" s="19" t="s">
        <v>29</v>
      </c>
      <c r="E41" s="23">
        <v>4253744.4457800006</v>
      </c>
      <c r="F41" s="28">
        <v>2028</v>
      </c>
      <c r="G41" s="20">
        <v>0</v>
      </c>
      <c r="H41" s="23">
        <v>284553.88864999998</v>
      </c>
      <c r="I41" s="20">
        <v>38753.875549999997</v>
      </c>
      <c r="J41" s="20">
        <v>0</v>
      </c>
      <c r="K41" s="18"/>
    </row>
    <row r="42" spans="2:11" ht="13.5" customHeight="1">
      <c r="B42" s="11"/>
      <c r="C42" s="12" t="s">
        <v>88</v>
      </c>
      <c r="D42" s="19" t="s">
        <v>29</v>
      </c>
      <c r="E42" s="23">
        <v>0</v>
      </c>
      <c r="F42" s="28">
        <v>0</v>
      </c>
      <c r="G42" s="20">
        <v>0</v>
      </c>
      <c r="H42" s="23">
        <v>0</v>
      </c>
      <c r="I42" s="20">
        <v>0</v>
      </c>
      <c r="J42" s="20">
        <v>0</v>
      </c>
      <c r="K42" s="18"/>
    </row>
    <row r="43" spans="2:11" ht="13.5" customHeight="1">
      <c r="B43" s="11"/>
      <c r="C43" s="12" t="s">
        <v>51</v>
      </c>
      <c r="D43" s="19" t="s">
        <v>29</v>
      </c>
      <c r="E43" s="23">
        <v>7514904</v>
      </c>
      <c r="F43" s="28">
        <v>2025</v>
      </c>
      <c r="G43" s="20">
        <v>0</v>
      </c>
      <c r="H43" s="23">
        <v>1711983.6</v>
      </c>
      <c r="I43" s="20">
        <v>196447.05813999998</v>
      </c>
      <c r="J43" s="20">
        <v>3380.8646999999996</v>
      </c>
      <c r="K43" s="18"/>
    </row>
    <row r="44" spans="2:11" ht="13.5" customHeight="1">
      <c r="B44" s="11"/>
      <c r="C44" s="12" t="s">
        <v>52</v>
      </c>
      <c r="D44" s="19" t="s">
        <v>29</v>
      </c>
      <c r="E44" s="23">
        <v>8014335</v>
      </c>
      <c r="F44" s="28">
        <v>2025</v>
      </c>
      <c r="G44" s="20">
        <v>0</v>
      </c>
      <c r="H44" s="23">
        <v>1956804.3</v>
      </c>
      <c r="I44" s="20">
        <v>207933.79762</v>
      </c>
      <c r="J44" s="20">
        <v>5312.8839699999999</v>
      </c>
      <c r="K44" s="18"/>
    </row>
    <row r="45" spans="2:11" ht="13.5" customHeight="1" thickBot="1">
      <c r="B45" s="11"/>
      <c r="C45" s="12" t="s">
        <v>73</v>
      </c>
      <c r="D45" s="30" t="s">
        <v>29</v>
      </c>
      <c r="E45" s="23">
        <v>3063331.5274499999</v>
      </c>
      <c r="F45" s="28">
        <v>2036</v>
      </c>
      <c r="G45" s="31">
        <v>501695.4780532</v>
      </c>
      <c r="H45" s="23">
        <v>0</v>
      </c>
      <c r="I45" s="20">
        <v>0</v>
      </c>
      <c r="J45" s="20">
        <v>0</v>
      </c>
      <c r="K45" s="18"/>
    </row>
    <row r="46" spans="2:11" ht="13.5" thickBot="1">
      <c r="B46" s="82" t="s">
        <v>11</v>
      </c>
      <c r="C46" s="83"/>
      <c r="D46" s="30"/>
      <c r="E46" s="10">
        <v>0</v>
      </c>
      <c r="F46" s="24"/>
      <c r="G46" s="10">
        <v>0</v>
      </c>
      <c r="H46" s="25">
        <v>0</v>
      </c>
      <c r="I46" s="10">
        <v>0</v>
      </c>
      <c r="J46" s="10">
        <v>0</v>
      </c>
    </row>
    <row r="47" spans="2:11" ht="13.5" thickBot="1">
      <c r="B47" s="82" t="s">
        <v>41</v>
      </c>
      <c r="C47" s="83"/>
      <c r="D47" s="9"/>
      <c r="E47" s="10">
        <f>E48+E51+E54+E55+E56+E57+E58</f>
        <v>23901554.80274307</v>
      </c>
      <c r="F47" s="24"/>
      <c r="G47" s="10">
        <f t="shared" ref="G47:J47" si="1">G48+G51+G54+G55+G56+G57+G58</f>
        <v>2315105.7048700657</v>
      </c>
      <c r="H47" s="10">
        <f t="shared" si="1"/>
        <v>1232937.1869700002</v>
      </c>
      <c r="I47" s="10">
        <f t="shared" si="1"/>
        <v>144094.49843000001</v>
      </c>
      <c r="J47" s="10">
        <f t="shared" si="1"/>
        <v>13843.880649999999</v>
      </c>
    </row>
    <row r="48" spans="2:11" ht="13.5" customHeight="1">
      <c r="B48" s="11" t="s">
        <v>39</v>
      </c>
      <c r="C48" s="32"/>
      <c r="D48" s="13"/>
      <c r="E48" s="17">
        <f>SUM(E49:E50)</f>
        <v>3073480.8247999996</v>
      </c>
      <c r="F48" s="26"/>
      <c r="G48" s="16">
        <f t="shared" ref="G48" si="2">SUM(G49:G50)</f>
        <v>0</v>
      </c>
      <c r="H48" s="17">
        <f t="shared" ref="H48:J48" si="3">SUM(H49:H50)</f>
        <v>0</v>
      </c>
      <c r="I48" s="14">
        <f t="shared" si="3"/>
        <v>0</v>
      </c>
      <c r="J48" s="14">
        <f t="shared" si="3"/>
        <v>0</v>
      </c>
      <c r="K48" s="18"/>
    </row>
    <row r="49" spans="2:11" ht="13.5" customHeight="1">
      <c r="B49" s="11"/>
      <c r="C49" s="12" t="s">
        <v>12</v>
      </c>
      <c r="D49" s="19" t="s">
        <v>29</v>
      </c>
      <c r="E49" s="23">
        <v>1179306.24</v>
      </c>
      <c r="F49" s="28">
        <v>2025</v>
      </c>
      <c r="G49" s="20">
        <v>0</v>
      </c>
      <c r="H49" s="23">
        <v>0</v>
      </c>
      <c r="I49" s="20">
        <v>0</v>
      </c>
      <c r="J49" s="20">
        <v>0</v>
      </c>
      <c r="K49" s="18"/>
    </row>
    <row r="50" spans="2:11" ht="13.5" customHeight="1">
      <c r="B50" s="11"/>
      <c r="C50" s="12" t="s">
        <v>13</v>
      </c>
      <c r="D50" s="19" t="s">
        <v>29</v>
      </c>
      <c r="E50" s="23">
        <v>1894174.5847999998</v>
      </c>
      <c r="F50" s="28">
        <v>2025</v>
      </c>
      <c r="G50" s="20">
        <v>0</v>
      </c>
      <c r="H50" s="23">
        <v>0</v>
      </c>
      <c r="I50" s="20">
        <v>0</v>
      </c>
      <c r="J50" s="20">
        <v>0</v>
      </c>
      <c r="K50" s="18"/>
    </row>
    <row r="51" spans="2:11" ht="14.25" customHeight="1">
      <c r="B51" s="11" t="s">
        <v>14</v>
      </c>
      <c r="C51" s="12"/>
      <c r="D51" s="19"/>
      <c r="E51" s="17">
        <f>SUM(E52:E53)</f>
        <v>1163338.2709999999</v>
      </c>
      <c r="F51" s="26"/>
      <c r="G51" s="14">
        <f t="shared" ref="G51:J51" si="4">SUM(G52:G53)</f>
        <v>0</v>
      </c>
      <c r="H51" s="17">
        <f t="shared" si="4"/>
        <v>0</v>
      </c>
      <c r="I51" s="17">
        <f t="shared" si="4"/>
        <v>0</v>
      </c>
      <c r="J51" s="17">
        <f t="shared" si="4"/>
        <v>0</v>
      </c>
      <c r="K51" s="18"/>
    </row>
    <row r="52" spans="2:11" ht="13.5" customHeight="1">
      <c r="B52" s="11"/>
      <c r="C52" s="12" t="s">
        <v>15</v>
      </c>
      <c r="D52" s="19" t="s">
        <v>29</v>
      </c>
      <c r="E52" s="23">
        <v>80452.143799999991</v>
      </c>
      <c r="F52" s="28">
        <v>2025</v>
      </c>
      <c r="G52" s="20">
        <v>0</v>
      </c>
      <c r="H52" s="23">
        <v>0</v>
      </c>
      <c r="I52" s="20">
        <v>0</v>
      </c>
      <c r="J52" s="20">
        <v>0</v>
      </c>
      <c r="K52" s="18"/>
    </row>
    <row r="53" spans="2:11" ht="13.5" customHeight="1">
      <c r="B53" s="11"/>
      <c r="C53" s="12" t="s">
        <v>16</v>
      </c>
      <c r="D53" s="19" t="s">
        <v>29</v>
      </c>
      <c r="E53" s="23">
        <v>1082886.1272</v>
      </c>
      <c r="F53" s="28">
        <v>2025</v>
      </c>
      <c r="G53" s="20">
        <v>0</v>
      </c>
      <c r="H53" s="23">
        <v>0</v>
      </c>
      <c r="I53" s="20">
        <v>0</v>
      </c>
      <c r="J53" s="20">
        <v>0</v>
      </c>
      <c r="K53" s="18"/>
    </row>
    <row r="54" spans="2:11" ht="13.5" customHeight="1">
      <c r="B54" s="11" t="s">
        <v>60</v>
      </c>
      <c r="C54" s="12"/>
      <c r="D54" s="19" t="s">
        <v>59</v>
      </c>
      <c r="E54" s="23">
        <v>2618780.9043497201</v>
      </c>
      <c r="F54" s="28">
        <v>2027</v>
      </c>
      <c r="G54" s="20">
        <v>0</v>
      </c>
      <c r="H54" s="23">
        <v>274377.85764</v>
      </c>
      <c r="I54" s="20">
        <v>17994.686879999997</v>
      </c>
      <c r="J54" s="20">
        <v>0</v>
      </c>
      <c r="K54" s="18"/>
    </row>
    <row r="55" spans="2:11" ht="13.5" customHeight="1">
      <c r="B55" s="11" t="s">
        <v>61</v>
      </c>
      <c r="C55" s="12"/>
      <c r="D55" s="19" t="s">
        <v>59</v>
      </c>
      <c r="E55" s="23">
        <v>1300553.14622002</v>
      </c>
      <c r="F55" s="28">
        <v>2030</v>
      </c>
      <c r="G55" s="20">
        <v>50500.151620672004</v>
      </c>
      <c r="H55" s="23">
        <v>56184.506759999997</v>
      </c>
      <c r="I55" s="20">
        <v>3728.7787899999998</v>
      </c>
      <c r="J55" s="20">
        <v>0</v>
      </c>
      <c r="K55" s="18"/>
    </row>
    <row r="56" spans="2:11" ht="13.5" customHeight="1">
      <c r="B56" s="11" t="s">
        <v>62</v>
      </c>
      <c r="C56" s="12"/>
      <c r="D56" s="19" t="s">
        <v>59</v>
      </c>
      <c r="E56" s="23">
        <v>6839353.974646491</v>
      </c>
      <c r="F56" s="28">
        <v>2030</v>
      </c>
      <c r="G56" s="20">
        <v>248116.20840734002</v>
      </c>
      <c r="H56" s="23">
        <v>503823.88720000006</v>
      </c>
      <c r="I56" s="20">
        <v>60742.027400000006</v>
      </c>
      <c r="J56" s="20">
        <v>6625.0329499999998</v>
      </c>
      <c r="K56" s="18"/>
    </row>
    <row r="57" spans="2:11" ht="13.5" customHeight="1">
      <c r="B57" s="11" t="s">
        <v>77</v>
      </c>
      <c r="C57" s="12"/>
      <c r="D57" s="19" t="s">
        <v>59</v>
      </c>
      <c r="E57" s="23">
        <v>7346691.4460768402</v>
      </c>
      <c r="F57" s="28">
        <v>2031</v>
      </c>
      <c r="G57" s="20">
        <v>1644709.5191204539</v>
      </c>
      <c r="H57" s="23">
        <v>398550.93537000002</v>
      </c>
      <c r="I57" s="20">
        <v>61629.005360000003</v>
      </c>
      <c r="J57" s="20">
        <v>7218.8477000000003</v>
      </c>
      <c r="K57" s="18"/>
    </row>
    <row r="58" spans="2:11" ht="13.5" customHeight="1" thickBot="1">
      <c r="B58" s="11" t="s">
        <v>78</v>
      </c>
      <c r="C58" s="12"/>
      <c r="D58" s="30" t="s">
        <v>80</v>
      </c>
      <c r="E58" s="23">
        <v>1559356.2356500002</v>
      </c>
      <c r="F58" s="28">
        <v>2042</v>
      </c>
      <c r="G58" s="31">
        <v>371779.82572159998</v>
      </c>
      <c r="H58" s="23">
        <v>0</v>
      </c>
      <c r="I58" s="20">
        <v>0</v>
      </c>
      <c r="J58" s="20">
        <v>0</v>
      </c>
      <c r="K58" s="18"/>
    </row>
    <row r="59" spans="2:11" ht="13.5" thickBot="1">
      <c r="B59" s="82" t="s">
        <v>21</v>
      </c>
      <c r="C59" s="83"/>
      <c r="D59" s="30"/>
      <c r="E59" s="10">
        <v>0</v>
      </c>
      <c r="F59" s="24"/>
      <c r="G59" s="10">
        <v>0</v>
      </c>
      <c r="H59" s="25">
        <v>0</v>
      </c>
      <c r="I59" s="10">
        <v>0</v>
      </c>
      <c r="J59" s="10">
        <v>0</v>
      </c>
    </row>
    <row r="60" spans="2:11" ht="13.5" thickBot="1">
      <c r="B60" s="82" t="s">
        <v>46</v>
      </c>
      <c r="C60" s="83"/>
      <c r="D60" s="9"/>
      <c r="E60" s="10">
        <v>0</v>
      </c>
      <c r="F60" s="24"/>
      <c r="G60" s="10">
        <v>0</v>
      </c>
      <c r="H60" s="25">
        <v>0</v>
      </c>
      <c r="I60" s="10">
        <v>0</v>
      </c>
      <c r="J60" s="10">
        <v>0</v>
      </c>
    </row>
    <row r="61" spans="2:11" ht="13.5" thickBot="1">
      <c r="B61" s="82" t="s">
        <v>17</v>
      </c>
      <c r="C61" s="83"/>
      <c r="D61" s="9"/>
      <c r="E61" s="10">
        <f>E62+E64+E65</f>
        <v>9789469.3693599999</v>
      </c>
      <c r="F61" s="24"/>
      <c r="G61" s="10">
        <f>G62+G64+G65</f>
        <v>0</v>
      </c>
      <c r="H61" s="25">
        <f>H62+H64+H65</f>
        <v>502590.10595</v>
      </c>
      <c r="I61" s="10">
        <f>I62+I64+I65</f>
        <v>226011.06952000002</v>
      </c>
      <c r="J61" s="10">
        <f>J62+J64+J65</f>
        <v>0</v>
      </c>
    </row>
    <row r="62" spans="2:11" ht="13.5" customHeight="1">
      <c r="B62" s="11" t="s">
        <v>44</v>
      </c>
      <c r="C62" s="12"/>
      <c r="D62" s="19"/>
      <c r="E62" s="14">
        <f>SUM(E63:E63)</f>
        <v>9789469.3693599999</v>
      </c>
      <c r="F62" s="15"/>
      <c r="G62" s="14">
        <f>SUM(G63:G63)</f>
        <v>0</v>
      </c>
      <c r="H62" s="17">
        <f>SUM(H63:H63)</f>
        <v>502590.10595</v>
      </c>
      <c r="I62" s="14">
        <f>SUM(I63:I63)</f>
        <v>226011.06952000002</v>
      </c>
      <c r="J62" s="14">
        <f>SUM(J63:J63)</f>
        <v>0</v>
      </c>
      <c r="K62" s="18"/>
    </row>
    <row r="63" spans="2:11" ht="13.5" customHeight="1">
      <c r="B63" s="11"/>
      <c r="C63" s="12" t="s">
        <v>18</v>
      </c>
      <c r="D63" s="19" t="s">
        <v>29</v>
      </c>
      <c r="E63" s="20">
        <v>9789469.3693599999</v>
      </c>
      <c r="F63" s="21">
        <v>2031</v>
      </c>
      <c r="G63" s="20">
        <v>0</v>
      </c>
      <c r="H63" s="23">
        <v>502590.10595</v>
      </c>
      <c r="I63" s="20">
        <v>226011.06952000002</v>
      </c>
      <c r="J63" s="20">
        <v>0</v>
      </c>
      <c r="K63" s="18"/>
    </row>
    <row r="64" spans="2:11" ht="13.5" customHeight="1">
      <c r="B64" s="11" t="s">
        <v>45</v>
      </c>
      <c r="C64" s="12"/>
      <c r="D64" s="19"/>
      <c r="E64" s="14">
        <v>0</v>
      </c>
      <c r="F64" s="26"/>
      <c r="G64" s="14">
        <v>0</v>
      </c>
      <c r="H64" s="26">
        <v>0</v>
      </c>
      <c r="I64" s="14">
        <v>0</v>
      </c>
      <c r="J64" s="14">
        <v>0</v>
      </c>
      <c r="K64" s="18"/>
    </row>
    <row r="65" spans="2:11" ht="13.5" customHeight="1" thickBot="1">
      <c r="B65" s="11" t="s">
        <v>21</v>
      </c>
      <c r="C65" s="12"/>
      <c r="D65" s="19"/>
      <c r="E65" s="20">
        <v>0</v>
      </c>
      <c r="F65" s="22">
        <v>0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thickBot="1">
      <c r="B66" s="82" t="s">
        <v>19</v>
      </c>
      <c r="C66" s="83"/>
      <c r="D66" s="9"/>
      <c r="E66" s="10">
        <f>E67</f>
        <v>898.62650192113495</v>
      </c>
      <c r="F66" s="24"/>
      <c r="G66" s="10">
        <f t="shared" ref="G66:J66" si="5">G67</f>
        <v>0</v>
      </c>
      <c r="H66" s="25">
        <f t="shared" si="5"/>
        <v>0</v>
      </c>
      <c r="I66" s="10">
        <f t="shared" si="5"/>
        <v>0</v>
      </c>
      <c r="J66" s="10">
        <f t="shared" si="5"/>
        <v>0</v>
      </c>
    </row>
    <row r="67" spans="2:11" ht="13.5" customHeight="1" thickBot="1">
      <c r="B67" s="11"/>
      <c r="C67" s="12" t="s">
        <v>20</v>
      </c>
      <c r="D67" s="19" t="s">
        <v>7</v>
      </c>
      <c r="E67" s="20">
        <v>898.62650192113495</v>
      </c>
      <c r="F67" s="22">
        <v>0</v>
      </c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thickBot="1">
      <c r="B68" s="82" t="s">
        <v>32</v>
      </c>
      <c r="C68" s="83"/>
      <c r="D68" s="13"/>
      <c r="E68" s="10">
        <f>E69+E74</f>
        <v>224626029.36614418</v>
      </c>
      <c r="F68" s="24"/>
      <c r="G68" s="10">
        <f>SUM(G69,G74)</f>
        <v>0</v>
      </c>
      <c r="H68" s="25">
        <f>SUM(H69,H74)</f>
        <v>2058562.5</v>
      </c>
      <c r="I68" s="10">
        <f>SUM(I69,I74)</f>
        <v>3527033.8546900004</v>
      </c>
      <c r="J68" s="10">
        <f>SUM(J69,J74)</f>
        <v>4337.4201700000003</v>
      </c>
    </row>
    <row r="69" spans="2:11" ht="12.75" customHeight="1">
      <c r="B69" s="11" t="s">
        <v>33</v>
      </c>
      <c r="C69" s="12"/>
      <c r="D69" s="13"/>
      <c r="E69" s="17">
        <f>E70+E73</f>
        <v>20957737.5</v>
      </c>
      <c r="F69" s="16"/>
      <c r="G69" s="33">
        <f>G70+G73</f>
        <v>0</v>
      </c>
      <c r="H69" s="17">
        <f>H70+H73</f>
        <v>2058562.5</v>
      </c>
      <c r="I69" s="14">
        <f>I70+I73</f>
        <v>778454.12074000004</v>
      </c>
      <c r="J69" s="14">
        <f>J70+J73</f>
        <v>3724.25812</v>
      </c>
      <c r="K69" s="18"/>
    </row>
    <row r="70" spans="2:11" ht="12.75" customHeight="1">
      <c r="B70" s="11" t="s">
        <v>34</v>
      </c>
      <c r="C70" s="12"/>
      <c r="D70" s="19"/>
      <c r="E70" s="17">
        <f>SUM(E71:E72)</f>
        <v>20957737.5</v>
      </c>
      <c r="F70" s="14"/>
      <c r="G70" s="17">
        <f>SUM(G71:G72)</f>
        <v>0</v>
      </c>
      <c r="H70" s="17">
        <f>SUM(H71:H72)</f>
        <v>2058562.5</v>
      </c>
      <c r="I70" s="17">
        <f>SUM(I71:I72)</f>
        <v>778454.12074000004</v>
      </c>
      <c r="J70" s="17">
        <f>SUM(J71:J72)</f>
        <v>3724.25812</v>
      </c>
      <c r="K70" s="18"/>
    </row>
    <row r="71" spans="2:11" ht="12.75" customHeight="1">
      <c r="B71" s="11"/>
      <c r="C71" s="12" t="s">
        <v>50</v>
      </c>
      <c r="D71" s="19" t="s">
        <v>29</v>
      </c>
      <c r="E71" s="23">
        <v>20283750</v>
      </c>
      <c r="F71" s="21">
        <v>2026</v>
      </c>
      <c r="G71" s="23">
        <v>0</v>
      </c>
      <c r="H71" s="23">
        <v>2058562.5</v>
      </c>
      <c r="I71" s="20">
        <v>714180.49776000006</v>
      </c>
      <c r="J71" s="20">
        <v>3724.25812</v>
      </c>
      <c r="K71" s="18"/>
    </row>
    <row r="72" spans="2:11" ht="12.75" customHeight="1">
      <c r="B72" s="11"/>
      <c r="C72" s="12" t="s">
        <v>79</v>
      </c>
      <c r="D72" s="19" t="s">
        <v>7</v>
      </c>
      <c r="E72" s="23">
        <v>673987.5</v>
      </c>
      <c r="F72" s="21">
        <v>2023</v>
      </c>
      <c r="G72" s="23">
        <v>0</v>
      </c>
      <c r="H72" s="23">
        <v>0</v>
      </c>
      <c r="I72" s="20">
        <v>64273.62298</v>
      </c>
      <c r="J72" s="20">
        <v>0</v>
      </c>
      <c r="K72" s="18"/>
    </row>
    <row r="73" spans="2:11" ht="12.75" customHeight="1">
      <c r="B73" s="11" t="s">
        <v>35</v>
      </c>
      <c r="C73" s="12"/>
      <c r="D73" s="19"/>
      <c r="E73" s="17">
        <v>0</v>
      </c>
      <c r="F73" s="14"/>
      <c r="G73" s="17">
        <v>0</v>
      </c>
      <c r="H73" s="17">
        <v>0</v>
      </c>
      <c r="I73" s="14">
        <v>0</v>
      </c>
      <c r="J73" s="14">
        <v>0</v>
      </c>
      <c r="K73" s="18"/>
    </row>
    <row r="74" spans="2:11" ht="12.75" customHeight="1">
      <c r="B74" s="11" t="s">
        <v>36</v>
      </c>
      <c r="C74" s="12"/>
      <c r="D74" s="19"/>
      <c r="E74" s="17">
        <f>SUM(E75:E77)</f>
        <v>203668291.86614418</v>
      </c>
      <c r="F74" s="14"/>
      <c r="G74" s="17">
        <f>SUM(G75:G77)</f>
        <v>0</v>
      </c>
      <c r="H74" s="17">
        <f>SUM(H75:H77)</f>
        <v>0</v>
      </c>
      <c r="I74" s="17">
        <f>SUM(I75:I77)</f>
        <v>2748579.7339500003</v>
      </c>
      <c r="J74" s="17">
        <f>SUM(J75:J77)</f>
        <v>613.16205000000002</v>
      </c>
      <c r="K74" s="18"/>
    </row>
    <row r="75" spans="2:11" ht="12.75" customHeight="1">
      <c r="B75" s="11"/>
      <c r="C75" s="12" t="s">
        <v>82</v>
      </c>
      <c r="D75" s="19" t="s">
        <v>29</v>
      </c>
      <c r="E75" s="23">
        <v>86793828.244544193</v>
      </c>
      <c r="F75" s="21">
        <v>2025</v>
      </c>
      <c r="G75" s="23">
        <v>0</v>
      </c>
      <c r="H75" s="23">
        <v>0</v>
      </c>
      <c r="I75" s="20">
        <v>0</v>
      </c>
      <c r="J75" s="20">
        <v>0</v>
      </c>
      <c r="K75" s="18"/>
    </row>
    <row r="76" spans="2:11" ht="12.75" customHeight="1">
      <c r="B76" s="11"/>
      <c r="C76" s="12" t="s">
        <v>83</v>
      </c>
      <c r="D76" s="19" t="s">
        <v>29</v>
      </c>
      <c r="E76" s="23">
        <v>62036068.371600002</v>
      </c>
      <c r="F76" s="21">
        <v>2027</v>
      </c>
      <c r="G76" s="23">
        <v>0</v>
      </c>
      <c r="H76" s="23">
        <v>0</v>
      </c>
      <c r="I76" s="20">
        <v>1550643.6569600001</v>
      </c>
      <c r="J76" s="20">
        <v>306.85636</v>
      </c>
      <c r="K76" s="18"/>
    </row>
    <row r="77" spans="2:11" ht="12.75" customHeight="1" thickBot="1">
      <c r="B77" s="11"/>
      <c r="C77" s="12" t="s">
        <v>84</v>
      </c>
      <c r="D77" s="30" t="s">
        <v>29</v>
      </c>
      <c r="E77" s="23">
        <v>54838395.25</v>
      </c>
      <c r="F77" s="34">
        <v>2029</v>
      </c>
      <c r="G77" s="35">
        <v>0</v>
      </c>
      <c r="H77" s="23">
        <v>0</v>
      </c>
      <c r="I77" s="20">
        <v>1197936.07699</v>
      </c>
      <c r="J77" s="20">
        <v>306.30569000000003</v>
      </c>
      <c r="K77" s="18"/>
    </row>
    <row r="78" spans="2:11" ht="13.5" thickBot="1">
      <c r="B78" s="82" t="s">
        <v>37</v>
      </c>
      <c r="C78" s="83"/>
      <c r="D78" s="30"/>
      <c r="E78" s="36"/>
      <c r="F78" s="37"/>
      <c r="G78" s="36"/>
      <c r="H78" s="37"/>
      <c r="I78" s="36"/>
      <c r="J78" s="36"/>
    </row>
    <row r="79" spans="2:11" ht="13.5" thickBot="1">
      <c r="B79" s="82" t="s">
        <v>21</v>
      </c>
      <c r="C79" s="83"/>
      <c r="D79" s="9"/>
      <c r="E79" s="20"/>
      <c r="F79" s="22"/>
      <c r="G79" s="20"/>
      <c r="H79" s="22"/>
      <c r="I79" s="20"/>
      <c r="J79" s="20"/>
    </row>
    <row r="80" spans="2:11" ht="13.5" thickBot="1">
      <c r="B80" s="82" t="s">
        <v>40</v>
      </c>
      <c r="C80" s="83"/>
      <c r="D80" s="9" t="s">
        <v>22</v>
      </c>
      <c r="E80" s="10">
        <f>E68+E66+E61+E60+E59+E47+E46+E25+E7</f>
        <v>300663655.03950071</v>
      </c>
      <c r="F80" s="24"/>
      <c r="G80" s="10">
        <f>G68+G66+G61+G60+G59+G47+G46+G25+G7</f>
        <v>3683557.5386232659</v>
      </c>
      <c r="H80" s="25">
        <f>H68+H66+H61+H60+H59+H47+H46+H25+H7</f>
        <v>10115935.7760361</v>
      </c>
      <c r="I80" s="10">
        <f>I68+I66+I61+I60+I59+I47+I46+I25+I7</f>
        <v>4615328.553448501</v>
      </c>
      <c r="J80" s="10">
        <f>J68+J66+J61+J60+J59+J47+J46+J25+J7</f>
        <v>28241.353705699999</v>
      </c>
      <c r="K80" s="38"/>
    </row>
    <row r="81" spans="2:11" ht="13.5" thickBot="1">
      <c r="B81" s="82" t="s">
        <v>23</v>
      </c>
      <c r="C81" s="83"/>
      <c r="D81" s="9"/>
      <c r="E81" s="36"/>
      <c r="F81" s="37"/>
      <c r="G81" s="36"/>
      <c r="H81" s="39"/>
      <c r="I81" s="39"/>
      <c r="J81" s="39"/>
    </row>
    <row r="82" spans="2:11">
      <c r="B82" s="40" t="s">
        <v>24</v>
      </c>
      <c r="C82" s="41"/>
      <c r="D82" s="13" t="s">
        <v>7</v>
      </c>
      <c r="E82" s="42"/>
      <c r="F82" s="43"/>
      <c r="G82" s="42"/>
      <c r="H82" s="44"/>
      <c r="I82" s="42"/>
      <c r="J82" s="42"/>
    </row>
    <row r="83" spans="2:11">
      <c r="B83" s="45" t="s">
        <v>11</v>
      </c>
      <c r="C83" s="46"/>
      <c r="D83" s="19" t="s">
        <v>7</v>
      </c>
      <c r="E83" s="47"/>
      <c r="F83" s="48"/>
      <c r="G83" s="47"/>
      <c r="H83" s="49"/>
      <c r="I83" s="47"/>
      <c r="J83" s="47"/>
      <c r="K83" s="18"/>
    </row>
    <row r="84" spans="2:11">
      <c r="B84" s="45" t="s">
        <v>25</v>
      </c>
      <c r="C84" s="46"/>
      <c r="D84" s="19" t="s">
        <v>7</v>
      </c>
      <c r="E84" s="47"/>
      <c r="F84" s="48"/>
      <c r="G84" s="47"/>
      <c r="H84" s="49"/>
      <c r="I84" s="47"/>
      <c r="J84" s="47"/>
      <c r="K84" s="50"/>
    </row>
    <row r="85" spans="2:11" ht="13.5" thickBot="1">
      <c r="B85" s="51" t="s">
        <v>21</v>
      </c>
      <c r="C85" s="52"/>
      <c r="D85" s="30" t="s">
        <v>7</v>
      </c>
      <c r="E85" s="53"/>
      <c r="F85" s="54"/>
      <c r="G85" s="53"/>
      <c r="H85" s="55"/>
      <c r="I85" s="53"/>
      <c r="J85" s="53"/>
      <c r="K85" s="4"/>
    </row>
    <row r="86" spans="2:11" ht="12.75" customHeight="1">
      <c r="B86" s="12"/>
      <c r="C86" s="12"/>
      <c r="D86" s="56"/>
      <c r="E86" s="4"/>
      <c r="F86" s="4"/>
      <c r="G86" s="4"/>
      <c r="H86" s="4"/>
      <c r="I86" s="4"/>
      <c r="J86" s="4"/>
      <c r="K86" s="57"/>
    </row>
    <row r="87" spans="2:11" ht="12.75" customHeight="1">
      <c r="B87" s="1" t="s">
        <v>89</v>
      </c>
      <c r="C87" s="12"/>
      <c r="D87" s="58"/>
      <c r="E87" s="18"/>
      <c r="F87" s="18"/>
      <c r="G87" s="18"/>
      <c r="H87" s="18"/>
      <c r="I87" s="18"/>
      <c r="J87" s="18"/>
    </row>
    <row r="88" spans="2:11" ht="12.75" customHeight="1">
      <c r="B88" s="59" t="s">
        <v>93</v>
      </c>
      <c r="E88" s="1"/>
      <c r="F88" s="1"/>
      <c r="G88" s="1"/>
    </row>
    <row r="89" spans="2:11" ht="12.75" customHeight="1">
      <c r="B89" s="1" t="s">
        <v>49</v>
      </c>
      <c r="C89" s="59"/>
      <c r="D89" s="60"/>
      <c r="E89" s="61"/>
      <c r="F89" s="61"/>
      <c r="G89" s="61"/>
      <c r="H89" s="61"/>
      <c r="I89" s="61"/>
      <c r="J89" s="61"/>
    </row>
    <row r="90" spans="2:11" ht="12.75" customHeight="1">
      <c r="B90" s="59" t="s">
        <v>94</v>
      </c>
      <c r="C90" s="59"/>
      <c r="D90" s="62"/>
      <c r="E90" s="62"/>
      <c r="F90" s="62"/>
      <c r="G90" s="62"/>
      <c r="H90" s="62"/>
      <c r="I90" s="63"/>
      <c r="J90" s="62"/>
      <c r="K90" s="64"/>
    </row>
    <row r="91" spans="2:11">
      <c r="C91" s="1" t="s">
        <v>95</v>
      </c>
      <c r="D91" s="64"/>
      <c r="E91" s="65"/>
      <c r="F91" s="65"/>
      <c r="G91" s="65"/>
      <c r="H91" s="66"/>
      <c r="I91" s="66"/>
      <c r="J91" s="66"/>
      <c r="K91" s="67"/>
    </row>
    <row r="92" spans="2:11">
      <c r="B92" s="68"/>
      <c r="D92" s="64"/>
      <c r="E92" s="66"/>
      <c r="F92" s="66"/>
      <c r="G92" s="66"/>
      <c r="H92" s="66"/>
      <c r="I92" s="69"/>
      <c r="J92" s="69"/>
      <c r="K92" s="70"/>
    </row>
    <row r="93" spans="2:11">
      <c r="B93" s="68"/>
      <c r="E93" s="71"/>
      <c r="F93" s="71"/>
      <c r="G93" s="71"/>
      <c r="H93" s="71"/>
      <c r="I93" s="71"/>
      <c r="J93" s="72"/>
      <c r="K93" s="64"/>
    </row>
    <row r="94" spans="2:11">
      <c r="E94" s="73"/>
      <c r="F94" s="73"/>
      <c r="G94" s="73"/>
      <c r="H94" s="71"/>
      <c r="I94" s="74"/>
      <c r="J94" s="75"/>
      <c r="K94" s="64"/>
    </row>
    <row r="95" spans="2:11">
      <c r="E95" s="76"/>
      <c r="F95" s="76"/>
      <c r="G95" s="76"/>
      <c r="H95" s="76"/>
      <c r="I95" s="76"/>
      <c r="J95" s="76"/>
      <c r="K95" s="64"/>
    </row>
    <row r="96" spans="2:11">
      <c r="E96" s="76"/>
      <c r="F96" s="76"/>
      <c r="G96" s="76"/>
      <c r="H96" s="77"/>
      <c r="I96" s="78"/>
      <c r="J96" s="79"/>
      <c r="K96" s="64"/>
    </row>
    <row r="97" spans="5:11">
      <c r="E97" s="77"/>
      <c r="F97" s="77"/>
      <c r="G97" s="77"/>
      <c r="H97" s="80"/>
      <c r="I97" s="77"/>
      <c r="J97" s="81"/>
      <c r="K97" s="74"/>
    </row>
    <row r="98" spans="5:11">
      <c r="K98" s="74"/>
    </row>
    <row r="100" spans="5:11">
      <c r="E100" s="5"/>
      <c r="F100" s="5"/>
      <c r="G100" s="5"/>
    </row>
  </sheetData>
  <mergeCells count="22">
    <mergeCell ref="B46:C46"/>
    <mergeCell ref="B68:C68"/>
    <mergeCell ref="B81:C81"/>
    <mergeCell ref="B78:C78"/>
    <mergeCell ref="B79:C79"/>
    <mergeCell ref="B80:C80"/>
    <mergeCell ref="B47:C47"/>
    <mergeCell ref="B66:C66"/>
    <mergeCell ref="B61:C61"/>
    <mergeCell ref="B60:C60"/>
    <mergeCell ref="B59:C59"/>
    <mergeCell ref="B1:J1"/>
    <mergeCell ref="B7:C7"/>
    <mergeCell ref="B25:C25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2022-07-18T12:13:43Z</dcterms:modified>
</cp:coreProperties>
</file>